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Objects="placeholders" defaultThemeVersion="124226"/>
  <bookViews>
    <workbookView xWindow="10230" yWindow="-15" windowWidth="10275" windowHeight="7140" tabRatio="845"/>
  </bookViews>
  <sheets>
    <sheet name="341-05" sheetId="9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'341-05'!$A$1:$D$161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'341-05'!$1:$7</definedName>
  </definedNames>
  <calcPr calcId="152511"/>
  <fileRecoveryPr autoRecover="0"/>
</workbook>
</file>

<file path=xl/calcChain.xml><?xml version="1.0" encoding="utf-8"?>
<calcChain xmlns="http://schemas.openxmlformats.org/spreadsheetml/2006/main">
  <c r="D148" i="9"/>
  <c r="C148"/>
  <c r="B148"/>
  <c r="D141"/>
  <c r="C141"/>
  <c r="B141"/>
  <c r="D134"/>
  <c r="C134"/>
  <c r="B134"/>
  <c r="D127"/>
  <c r="C127"/>
  <c r="B127"/>
  <c r="D126"/>
  <c r="D119" s="1"/>
  <c r="D105" s="1"/>
  <c r="C126"/>
  <c r="B126"/>
  <c r="B119" s="1"/>
  <c r="B105" s="1"/>
  <c r="D125"/>
  <c r="C125"/>
  <c r="B125"/>
  <c r="D124"/>
  <c r="D117" s="1"/>
  <c r="D103" s="1"/>
  <c r="C124"/>
  <c r="B124"/>
  <c r="B117" s="1"/>
  <c r="B103" s="1"/>
  <c r="D123"/>
  <c r="C123"/>
  <c r="C116" s="1"/>
  <c r="C102" s="1"/>
  <c r="B123"/>
  <c r="D122"/>
  <c r="C122"/>
  <c r="B122"/>
  <c r="B115" s="1"/>
  <c r="B101" s="1"/>
  <c r="D121"/>
  <c r="C121"/>
  <c r="B121"/>
  <c r="D120"/>
  <c r="C119"/>
  <c r="D118"/>
  <c r="C118"/>
  <c r="B118"/>
  <c r="B104" s="1"/>
  <c r="C117"/>
  <c r="D116"/>
  <c r="B116"/>
  <c r="D115"/>
  <c r="D101" s="1"/>
  <c r="C115"/>
  <c r="D114"/>
  <c r="B114"/>
  <c r="D106"/>
  <c r="C106"/>
  <c r="B106"/>
  <c r="C105"/>
  <c r="D104"/>
  <c r="C104"/>
  <c r="C103"/>
  <c r="D102"/>
  <c r="B102"/>
  <c r="C101"/>
  <c r="D100"/>
  <c r="B100"/>
  <c r="D92"/>
  <c r="C92"/>
  <c r="B92"/>
  <c r="D91"/>
  <c r="C91"/>
  <c r="B91"/>
  <c r="D90"/>
  <c r="C90"/>
  <c r="B90"/>
  <c r="D89"/>
  <c r="C89"/>
  <c r="B89"/>
  <c r="D88"/>
  <c r="C88"/>
  <c r="B88"/>
  <c r="D87"/>
  <c r="C87"/>
  <c r="B87"/>
  <c r="D86"/>
  <c r="C86"/>
  <c r="B86"/>
  <c r="D84"/>
  <c r="C84"/>
  <c r="B84"/>
  <c r="D83"/>
  <c r="C83"/>
  <c r="B83"/>
  <c r="D82"/>
  <c r="C82"/>
  <c r="B82"/>
  <c r="D81"/>
  <c r="C81"/>
  <c r="B81"/>
  <c r="D80"/>
  <c r="C80"/>
  <c r="B80"/>
  <c r="D79"/>
  <c r="C79"/>
  <c r="B79"/>
  <c r="B78" s="1"/>
  <c r="D77"/>
  <c r="C77"/>
  <c r="B77"/>
  <c r="D76"/>
  <c r="C76"/>
  <c r="B76"/>
  <c r="D75"/>
  <c r="C75"/>
  <c r="B75"/>
  <c r="D74"/>
  <c r="C74"/>
  <c r="B74"/>
  <c r="D73"/>
  <c r="C73"/>
  <c r="B73"/>
  <c r="D72"/>
  <c r="C72"/>
  <c r="B72"/>
  <c r="D64"/>
  <c r="C64"/>
  <c r="B64"/>
  <c r="D57"/>
  <c r="C57"/>
  <c r="B57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D43" s="1"/>
  <c r="C44"/>
  <c r="B44"/>
  <c r="D36"/>
  <c r="C36"/>
  <c r="B36"/>
  <c r="D29"/>
  <c r="C29"/>
  <c r="B29"/>
  <c r="D22"/>
  <c r="C22"/>
  <c r="B22"/>
  <c r="D21"/>
  <c r="C21"/>
  <c r="B21"/>
  <c r="B14" s="1"/>
  <c r="D20"/>
  <c r="C20"/>
  <c r="B20"/>
  <c r="D19"/>
  <c r="C19"/>
  <c r="B19"/>
  <c r="D18"/>
  <c r="C18"/>
  <c r="C11" s="1"/>
  <c r="B18"/>
  <c r="D17"/>
  <c r="C17"/>
  <c r="B17"/>
  <c r="B10" s="1"/>
  <c r="D16"/>
  <c r="C16"/>
  <c r="C15" s="1"/>
  <c r="B16"/>
  <c r="D12"/>
  <c r="D71" l="1"/>
  <c r="C85"/>
  <c r="B71"/>
  <c r="C71"/>
  <c r="C78"/>
  <c r="B43"/>
  <c r="C10"/>
  <c r="D11"/>
  <c r="B13"/>
  <c r="C14"/>
  <c r="C120"/>
  <c r="B113"/>
  <c r="B15"/>
  <c r="D9"/>
  <c r="B11"/>
  <c r="C12"/>
  <c r="D13"/>
  <c r="C43"/>
  <c r="D10"/>
  <c r="B12"/>
  <c r="C13"/>
  <c r="D14"/>
  <c r="D78"/>
  <c r="B85"/>
  <c r="D85"/>
  <c r="C114"/>
  <c r="B120"/>
  <c r="D113"/>
  <c r="D99"/>
  <c r="B99"/>
  <c r="B9"/>
  <c r="D15"/>
  <c r="C9"/>
  <c r="B8" l="1"/>
  <c r="B156" s="1"/>
  <c r="C8"/>
  <c r="C113"/>
  <c r="C100"/>
  <c r="C99" s="1"/>
  <c r="C156" s="1"/>
  <c r="D156"/>
  <c r="D8"/>
</calcChain>
</file>

<file path=xl/sharedStrings.xml><?xml version="1.0" encoding="utf-8"?>
<sst xmlns="http://schemas.openxmlformats.org/spreadsheetml/2006/main" count="160" uniqueCount="44">
  <si>
    <t>Resumen de la Balanza de Pagos</t>
  </si>
  <si>
    <t>(en millones de balboas)</t>
  </si>
  <si>
    <t>Partida y sector</t>
  </si>
  <si>
    <t>2015 (P)</t>
  </si>
  <si>
    <t>2014 (R)</t>
  </si>
  <si>
    <t>2016 (P)</t>
  </si>
  <si>
    <t xml:space="preserve"> I.  Cuenta corriente </t>
  </si>
  <si>
    <t>1.  Zona Libre de Colón</t>
  </si>
  <si>
    <t>2.  Bancos de licencia general</t>
  </si>
  <si>
    <t xml:space="preserve">3.  Bancos de licencia internacional </t>
  </si>
  <si>
    <t>4.  Autoridad del Canal de Panamá</t>
  </si>
  <si>
    <t>5.  Deuda externa</t>
  </si>
  <si>
    <t>6.  Otros sectores</t>
  </si>
  <si>
    <t xml:space="preserve">Exportaciones de bienes, servicios y renta </t>
  </si>
  <si>
    <t xml:space="preserve">1.  Zona Libre de Colón </t>
  </si>
  <si>
    <t xml:space="preserve">2.  Bancos de licencia general </t>
  </si>
  <si>
    <t>3.  Bancos de licencia internacional</t>
  </si>
  <si>
    <t xml:space="preserve">5.  Deuda externa </t>
  </si>
  <si>
    <t xml:space="preserve">A.  Bienes </t>
  </si>
  <si>
    <t xml:space="preserve">B.  Servicios </t>
  </si>
  <si>
    <t xml:space="preserve">6.  Otros sectores </t>
  </si>
  <si>
    <t xml:space="preserve">C.  Renta </t>
  </si>
  <si>
    <t xml:space="preserve">Importaciones de bienes, servicios y renta </t>
  </si>
  <si>
    <t>A.  Bienes</t>
  </si>
  <si>
    <t>Balanza de bienes</t>
  </si>
  <si>
    <t xml:space="preserve">Balanza de servicios </t>
  </si>
  <si>
    <t xml:space="preserve">Balanza de renta </t>
  </si>
  <si>
    <t xml:space="preserve">D.  Transferencias corrientes </t>
  </si>
  <si>
    <t xml:space="preserve"> II.  Cuenta de capital y financiera</t>
  </si>
  <si>
    <t xml:space="preserve">4.  Autoridad del Canal de Panamá </t>
  </si>
  <si>
    <t xml:space="preserve">A.  Cuenta de capital </t>
  </si>
  <si>
    <t xml:space="preserve">B.  Cuenta financiera </t>
  </si>
  <si>
    <t xml:space="preserve">1.  Inversión directa </t>
  </si>
  <si>
    <t>1.1  En el extranjero</t>
  </si>
  <si>
    <t>1.2  En la economía declarante</t>
  </si>
  <si>
    <t xml:space="preserve">2.  Inversión de cartera </t>
  </si>
  <si>
    <t xml:space="preserve">3.  Otra inversión </t>
  </si>
  <si>
    <t xml:space="preserve">4.  Activos de reserva </t>
  </si>
  <si>
    <t xml:space="preserve">III.  Errores y omisiones netos </t>
  </si>
  <si>
    <t>Cuadro 5.  RESUMEN DE LA BALANZA DE PAGOS DE PANAMÁ,</t>
  </si>
  <si>
    <t xml:space="preserve"> SEGÚN PARTIDA Y SECTOR:  AÑOS 2014-16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</si>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</sst>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164" fontId="2" fillId="2" borderId="3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 vertical="center" wrapText="1"/>
    </xf>
    <xf numFmtId="164" fontId="1" fillId="2" borderId="0" xfId="0" applyNumberFormat="1" applyFont="1" applyFill="1" applyBorder="1" applyAlignment="1" applyProtection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/>
    </xf>
    <xf numFmtId="164" fontId="4" fillId="2" borderId="1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left"/>
    </xf>
    <xf numFmtId="0" fontId="1" fillId="2" borderId="6" xfId="0" applyFont="1" applyFill="1" applyBorder="1"/>
    <xf numFmtId="0" fontId="1" fillId="2" borderId="5" xfId="0" applyFont="1" applyFill="1" applyBorder="1"/>
    <xf numFmtId="164" fontId="1" fillId="2" borderId="8" xfId="0" applyNumberFormat="1" applyFont="1" applyFill="1" applyBorder="1" applyAlignment="1" applyProtection="1">
      <alignment horizontal="right"/>
    </xf>
    <xf numFmtId="164" fontId="4" fillId="2" borderId="8" xfId="0" applyNumberFormat="1" applyFont="1" applyFill="1" applyBorder="1" applyAlignment="1" applyProtection="1">
      <alignment horizontal="right"/>
    </xf>
    <xf numFmtId="0" fontId="2" fillId="2" borderId="0" xfId="0" applyFont="1" applyFill="1" applyBorder="1"/>
    <xf numFmtId="164" fontId="2" fillId="0" borderId="0" xfId="0" applyNumberFormat="1" applyFont="1" applyFill="1"/>
    <xf numFmtId="164" fontId="2" fillId="0" borderId="0" xfId="0" applyNumberFormat="1" applyFont="1" applyFill="1" applyBorder="1"/>
    <xf numFmtId="0" fontId="2" fillId="0" borderId="0" xfId="0" applyFont="1" applyFill="1" applyBorder="1"/>
    <xf numFmtId="164" fontId="5" fillId="3" borderId="2" xfId="0" applyNumberFormat="1" applyFont="1" applyFill="1" applyBorder="1" applyAlignment="1" applyProtection="1">
      <alignment horizontal="center" vertical="center"/>
    </xf>
    <xf numFmtId="164" fontId="5" fillId="3" borderId="6" xfId="0" applyNumberFormat="1" applyFont="1" applyFill="1" applyBorder="1" applyAlignment="1" applyProtection="1">
      <alignment horizontal="center" vertical="center"/>
    </xf>
    <xf numFmtId="0" fontId="5" fillId="2" borderId="9" xfId="0" applyFont="1" applyFill="1" applyBorder="1"/>
    <xf numFmtId="164" fontId="5" fillId="2" borderId="1" xfId="0" applyNumberFormat="1" applyFont="1" applyFill="1" applyBorder="1" applyAlignment="1" applyProtection="1">
      <alignment horizontal="right"/>
    </xf>
    <xf numFmtId="164" fontId="5" fillId="2" borderId="8" xfId="0" applyNumberFormat="1" applyFont="1" applyFill="1" applyBorder="1" applyAlignment="1" applyProtection="1">
      <alignment horizontal="right"/>
    </xf>
    <xf numFmtId="0" fontId="1" fillId="2" borderId="9" xfId="0" applyFont="1" applyFill="1" applyBorder="1" applyAlignment="1">
      <alignment horizontal="left" indent="2"/>
    </xf>
    <xf numFmtId="0" fontId="5" fillId="2" borderId="9" xfId="0" applyFont="1" applyFill="1" applyBorder="1" applyAlignment="1">
      <alignment horizontal="left" indent="2"/>
    </xf>
    <xf numFmtId="0" fontId="1" fillId="2" borderId="9" xfId="0" applyFont="1" applyFill="1" applyBorder="1" applyAlignment="1">
      <alignment horizontal="left" indent="4"/>
    </xf>
    <xf numFmtId="0" fontId="5" fillId="2" borderId="9" xfId="0" applyFont="1" applyFill="1" applyBorder="1" applyAlignment="1">
      <alignment horizontal="left" indent="4"/>
    </xf>
    <xf numFmtId="0" fontId="1" fillId="2" borderId="9" xfId="0" applyFont="1" applyFill="1" applyBorder="1" applyAlignment="1">
      <alignment horizontal="left" indent="6"/>
    </xf>
    <xf numFmtId="0" fontId="1" fillId="2" borderId="9" xfId="0" applyFont="1" applyFill="1" applyBorder="1" applyAlignment="1">
      <alignment horizontal="left" indent="8"/>
    </xf>
    <xf numFmtId="0" fontId="1" fillId="2" borderId="9" xfId="0" applyFont="1" applyFill="1" applyBorder="1" applyAlignment="1">
      <alignment horizontal="left" indent="10"/>
    </xf>
    <xf numFmtId="0" fontId="1" fillId="2" borderId="9" xfId="0" applyFont="1" applyFill="1" applyBorder="1" applyAlignment="1">
      <alignment horizontal="left" indent="13"/>
    </xf>
    <xf numFmtId="0" fontId="1" fillId="2" borderId="10" xfId="0" applyFont="1" applyFill="1" applyBorder="1"/>
    <xf numFmtId="164" fontId="2" fillId="2" borderId="3" xfId="0" applyNumberFormat="1" applyFont="1" applyFill="1" applyBorder="1"/>
    <xf numFmtId="164" fontId="2" fillId="2" borderId="0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1" fillId="4" borderId="0" xfId="0" applyNumberFormat="1" applyFont="1" applyFill="1" applyBorder="1"/>
    <xf numFmtId="164" fontId="6" fillId="2" borderId="0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3" borderId="11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164" fontId="5" fillId="3" borderId="4" xfId="0" applyNumberFormat="1" applyFont="1" applyFill="1" applyBorder="1" applyAlignment="1" applyProtection="1">
      <alignment horizontal="center" vertical="center"/>
    </xf>
    <xf numFmtId="164" fontId="5" fillId="3" borderId="9" xfId="0" applyNumberFormat="1" applyFont="1" applyFill="1" applyBorder="1" applyAlignment="1" applyProtection="1">
      <alignment horizontal="center" vertical="center"/>
    </xf>
    <xf numFmtId="164" fontId="5" fillId="3" borderId="10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4"/>
  <sheetViews>
    <sheetView showGridLines="0" tabSelected="1" view="pageBreakPreview" topLeftCell="A139" zoomScale="130" zoomScaleNormal="100" zoomScaleSheetLayoutView="130" workbookViewId="0">
      <selection activeCell="A43" sqref="A43"/>
    </sheetView>
  </sheetViews>
  <sheetFormatPr baseColWidth="10" defaultColWidth="9.140625" defaultRowHeight="12.75"/>
  <cols>
    <col min="1" max="1" width="51" style="2" customWidth="1"/>
    <col min="2" max="4" width="13.7109375" style="1" customWidth="1"/>
    <col min="5" max="16384" width="9.140625" style="1"/>
  </cols>
  <sheetData>
    <row r="1" spans="1:6" ht="15" customHeight="1">
      <c r="A1" s="39" t="s">
        <v>39</v>
      </c>
      <c r="B1" s="39"/>
      <c r="C1" s="39"/>
      <c r="D1" s="39"/>
      <c r="E1" s="9"/>
      <c r="F1" s="9"/>
    </row>
    <row r="2" spans="1:6" ht="15" customHeight="1">
      <c r="A2" s="39" t="s">
        <v>40</v>
      </c>
      <c r="B2" s="39"/>
      <c r="C2" s="39"/>
      <c r="D2" s="39"/>
      <c r="E2" s="8"/>
      <c r="F2" s="8"/>
    </row>
    <row r="4" spans="1:6" s="5" customFormat="1" ht="15" customHeight="1">
      <c r="A4" s="44" t="s">
        <v>2</v>
      </c>
      <c r="B4" s="40" t="s">
        <v>0</v>
      </c>
      <c r="C4" s="41"/>
      <c r="D4" s="41"/>
    </row>
    <row r="5" spans="1:6" s="5" customFormat="1" ht="15" customHeight="1">
      <c r="A5" s="45"/>
      <c r="B5" s="42" t="s">
        <v>1</v>
      </c>
      <c r="C5" s="43"/>
      <c r="D5" s="43"/>
    </row>
    <row r="6" spans="1:6" s="5" customFormat="1" ht="15" customHeight="1">
      <c r="A6" s="46"/>
      <c r="B6" s="21" t="s">
        <v>4</v>
      </c>
      <c r="C6" s="21" t="s">
        <v>3</v>
      </c>
      <c r="D6" s="22" t="s">
        <v>5</v>
      </c>
    </row>
    <row r="7" spans="1:6" s="5" customFormat="1" ht="6" customHeight="1">
      <c r="A7" s="4"/>
      <c r="B7" s="3"/>
      <c r="C7" s="3"/>
      <c r="D7" s="13"/>
    </row>
    <row r="8" spans="1:6" s="5" customFormat="1" ht="15" customHeight="1">
      <c r="A8" s="23" t="s">
        <v>6</v>
      </c>
      <c r="B8" s="24">
        <f>SUM(B9:B14)</f>
        <v>-6679.300000000002</v>
      </c>
      <c r="C8" s="24">
        <f t="shared" ref="C8:D8" si="0">SUM(C9:C14)</f>
        <v>-4273.8999999999951</v>
      </c>
      <c r="D8" s="25">
        <f t="shared" si="0"/>
        <v>-3160.0999999999935</v>
      </c>
    </row>
    <row r="9" spans="1:6" s="5" customFormat="1" ht="12.75" customHeight="1">
      <c r="A9" s="26" t="s">
        <v>7</v>
      </c>
      <c r="B9" s="10">
        <f t="shared" ref="B9:D14" si="1">SUM(B16+B44+B93)</f>
        <v>36.999999999998181</v>
      </c>
      <c r="C9" s="10">
        <f t="shared" si="1"/>
        <v>-446.89999999999964</v>
      </c>
      <c r="D9" s="15">
        <f t="shared" si="1"/>
        <v>-278.80000000000109</v>
      </c>
    </row>
    <row r="10" spans="1:6" s="5" customFormat="1" ht="12.75" customHeight="1">
      <c r="A10" s="26" t="s">
        <v>8</v>
      </c>
      <c r="B10" s="10">
        <f t="shared" si="1"/>
        <v>-133.60000000000014</v>
      </c>
      <c r="C10" s="10">
        <f t="shared" si="1"/>
        <v>-209.70000000000005</v>
      </c>
      <c r="D10" s="15">
        <f t="shared" si="1"/>
        <v>-41.700000000000045</v>
      </c>
    </row>
    <row r="11" spans="1:6" s="5" customFormat="1" ht="12.75" customHeight="1">
      <c r="A11" s="26" t="s">
        <v>9</v>
      </c>
      <c r="B11" s="10">
        <f t="shared" si="1"/>
        <v>43.999999999999886</v>
      </c>
      <c r="C11" s="10">
        <f t="shared" si="1"/>
        <v>72.499999999999886</v>
      </c>
      <c r="D11" s="15">
        <f t="shared" si="1"/>
        <v>82.299999999999841</v>
      </c>
    </row>
    <row r="12" spans="1:6" s="5" customFormat="1" ht="12.75" customHeight="1">
      <c r="A12" s="26" t="s">
        <v>10</v>
      </c>
      <c r="B12" s="10">
        <f t="shared" si="1"/>
        <v>2270.0000000000005</v>
      </c>
      <c r="C12" s="10">
        <f t="shared" si="1"/>
        <v>2358.7000000000003</v>
      </c>
      <c r="D12" s="15">
        <f t="shared" si="1"/>
        <v>2291.6</v>
      </c>
    </row>
    <row r="13" spans="1:6" s="5" customFormat="1" ht="12.75" customHeight="1">
      <c r="A13" s="26" t="s">
        <v>11</v>
      </c>
      <c r="B13" s="10">
        <f t="shared" si="1"/>
        <v>-678.6</v>
      </c>
      <c r="C13" s="10">
        <f t="shared" si="1"/>
        <v>-717.69999999999982</v>
      </c>
      <c r="D13" s="15">
        <f t="shared" si="1"/>
        <v>-767.6</v>
      </c>
    </row>
    <row r="14" spans="1:6" s="5" customFormat="1">
      <c r="A14" s="26" t="s">
        <v>12</v>
      </c>
      <c r="B14" s="10">
        <f t="shared" si="1"/>
        <v>-8218.1</v>
      </c>
      <c r="C14" s="10">
        <f t="shared" si="1"/>
        <v>-5330.7999999999956</v>
      </c>
      <c r="D14" s="15">
        <f t="shared" si="1"/>
        <v>-4445.8999999999924</v>
      </c>
    </row>
    <row r="15" spans="1:6" s="5" customFormat="1" ht="15" customHeight="1">
      <c r="A15" s="27" t="s">
        <v>13</v>
      </c>
      <c r="B15" s="24">
        <f>SUM(B16:B21)</f>
        <v>29855.9</v>
      </c>
      <c r="C15" s="24">
        <f t="shared" ref="C15:D15" si="2">SUM(C16:C21)</f>
        <v>29179.800000000003</v>
      </c>
      <c r="D15" s="25">
        <f t="shared" si="2"/>
        <v>28581.200000000001</v>
      </c>
    </row>
    <row r="16" spans="1:6" s="5" customFormat="1">
      <c r="A16" s="26" t="s">
        <v>14</v>
      </c>
      <c r="B16" s="10">
        <f t="shared" ref="B16:D21" si="3">SUM(B23+B30+B37)</f>
        <v>11572.699999999999</v>
      </c>
      <c r="C16" s="10">
        <f t="shared" si="3"/>
        <v>10186</v>
      </c>
      <c r="D16" s="15">
        <f t="shared" si="3"/>
        <v>9335.1999999999989</v>
      </c>
    </row>
    <row r="17" spans="1:4" s="5" customFormat="1">
      <c r="A17" s="26" t="s">
        <v>15</v>
      </c>
      <c r="B17" s="10">
        <f t="shared" si="3"/>
        <v>1371.3999999999999</v>
      </c>
      <c r="C17" s="10">
        <f t="shared" si="3"/>
        <v>1454.4</v>
      </c>
      <c r="D17" s="15">
        <f t="shared" si="3"/>
        <v>1550.7</v>
      </c>
    </row>
    <row r="18" spans="1:4" s="5" customFormat="1">
      <c r="A18" s="26" t="s">
        <v>16</v>
      </c>
      <c r="B18" s="10">
        <f t="shared" si="3"/>
        <v>885.3</v>
      </c>
      <c r="C18" s="10">
        <f t="shared" si="3"/>
        <v>909.89999999999986</v>
      </c>
      <c r="D18" s="15">
        <f t="shared" si="3"/>
        <v>936.39999999999986</v>
      </c>
    </row>
    <row r="19" spans="1:4" s="5" customFormat="1">
      <c r="A19" s="26" t="s">
        <v>10</v>
      </c>
      <c r="B19" s="10">
        <f t="shared" si="3"/>
        <v>2349.8000000000002</v>
      </c>
      <c r="C19" s="10">
        <f t="shared" si="3"/>
        <v>2454.2000000000003</v>
      </c>
      <c r="D19" s="15">
        <f t="shared" si="3"/>
        <v>2408.3000000000002</v>
      </c>
    </row>
    <row r="20" spans="1:4" s="5" customFormat="1">
      <c r="A20" s="26" t="s">
        <v>17</v>
      </c>
      <c r="B20" s="10">
        <f t="shared" si="3"/>
        <v>0</v>
      </c>
      <c r="C20" s="10">
        <f t="shared" si="3"/>
        <v>0</v>
      </c>
      <c r="D20" s="15">
        <f t="shared" si="3"/>
        <v>0</v>
      </c>
    </row>
    <row r="21" spans="1:4" s="5" customFormat="1">
      <c r="A21" s="26" t="s">
        <v>12</v>
      </c>
      <c r="B21" s="10">
        <f t="shared" si="3"/>
        <v>13676.700000000006</v>
      </c>
      <c r="C21" s="10">
        <f t="shared" si="3"/>
        <v>14175.300000000003</v>
      </c>
      <c r="D21" s="15">
        <f t="shared" si="3"/>
        <v>14350.600000000002</v>
      </c>
    </row>
    <row r="22" spans="1:4" s="5" customFormat="1" ht="15" customHeight="1">
      <c r="A22" s="27" t="s">
        <v>18</v>
      </c>
      <c r="B22" s="24">
        <f>SUM(B23:B28)</f>
        <v>14971.500000000002</v>
      </c>
      <c r="C22" s="24">
        <f t="shared" ref="C22:D22" si="4">SUM(C23:C28)</f>
        <v>12765.400000000001</v>
      </c>
      <c r="D22" s="25">
        <f t="shared" si="4"/>
        <v>11704.599999999999</v>
      </c>
    </row>
    <row r="23" spans="1:4" s="5" customFormat="1">
      <c r="A23" s="28" t="s">
        <v>7</v>
      </c>
      <c r="B23" s="10">
        <v>11528.5</v>
      </c>
      <c r="C23" s="10">
        <v>10161.800000000001</v>
      </c>
      <c r="D23" s="15">
        <v>9317.2999999999993</v>
      </c>
    </row>
    <row r="24" spans="1:4" s="5" customFormat="1">
      <c r="A24" s="28" t="s">
        <v>15</v>
      </c>
      <c r="B24" s="10">
        <v>0</v>
      </c>
      <c r="C24" s="10">
        <v>0</v>
      </c>
      <c r="D24" s="15">
        <v>0</v>
      </c>
    </row>
    <row r="25" spans="1:4" s="5" customFormat="1">
      <c r="A25" s="28" t="s">
        <v>16</v>
      </c>
      <c r="B25" s="10">
        <v>0</v>
      </c>
      <c r="C25" s="10">
        <v>0</v>
      </c>
      <c r="D25" s="15">
        <v>0</v>
      </c>
    </row>
    <row r="26" spans="1:4" s="5" customFormat="1">
      <c r="A26" s="28" t="s">
        <v>10</v>
      </c>
      <c r="B26" s="10">
        <v>0</v>
      </c>
      <c r="C26" s="10">
        <v>0</v>
      </c>
      <c r="D26" s="15">
        <v>0</v>
      </c>
    </row>
    <row r="27" spans="1:4" s="5" customFormat="1">
      <c r="A27" s="28" t="s">
        <v>11</v>
      </c>
      <c r="B27" s="10">
        <v>0</v>
      </c>
      <c r="C27" s="10">
        <v>0</v>
      </c>
      <c r="D27" s="15">
        <v>0</v>
      </c>
    </row>
    <row r="28" spans="1:4" s="5" customFormat="1">
      <c r="A28" s="28" t="s">
        <v>12</v>
      </c>
      <c r="B28" s="10">
        <v>3443.0000000000018</v>
      </c>
      <c r="C28" s="10">
        <v>2603.6000000000004</v>
      </c>
      <c r="D28" s="15">
        <v>2387.2999999999993</v>
      </c>
    </row>
    <row r="29" spans="1:4" s="5" customFormat="1" ht="15" customHeight="1">
      <c r="A29" s="27" t="s">
        <v>19</v>
      </c>
      <c r="B29" s="24">
        <f>SUM(B30:B35)</f>
        <v>12717.800000000005</v>
      </c>
      <c r="C29" s="24">
        <f t="shared" ref="C29:D29" si="5">SUM(C30:C35)</f>
        <v>14336.800000000003</v>
      </c>
      <c r="D29" s="25">
        <f t="shared" si="5"/>
        <v>14613.200000000003</v>
      </c>
    </row>
    <row r="30" spans="1:4" s="5" customFormat="1">
      <c r="A30" s="28" t="s">
        <v>14</v>
      </c>
      <c r="B30" s="10">
        <v>37.799999999999997</v>
      </c>
      <c r="C30" s="10">
        <v>18.8</v>
      </c>
      <c r="D30" s="15">
        <v>16.099999999999998</v>
      </c>
    </row>
    <row r="31" spans="1:4" s="5" customFormat="1">
      <c r="A31" s="28" t="s">
        <v>8</v>
      </c>
      <c r="B31" s="10">
        <v>246</v>
      </c>
      <c r="C31" s="10">
        <v>370.9</v>
      </c>
      <c r="D31" s="15">
        <v>333.3</v>
      </c>
    </row>
    <row r="32" spans="1:4" s="5" customFormat="1">
      <c r="A32" s="28" t="s">
        <v>16</v>
      </c>
      <c r="B32" s="10">
        <v>154.30000000000001</v>
      </c>
      <c r="C32" s="10">
        <v>172.3</v>
      </c>
      <c r="D32" s="15">
        <v>170.9</v>
      </c>
    </row>
    <row r="33" spans="1:4" s="5" customFormat="1">
      <c r="A33" s="28" t="s">
        <v>10</v>
      </c>
      <c r="B33" s="10">
        <v>2341</v>
      </c>
      <c r="C33" s="10">
        <v>2444.4</v>
      </c>
      <c r="D33" s="15">
        <v>2389.3000000000002</v>
      </c>
    </row>
    <row r="34" spans="1:4" s="5" customFormat="1">
      <c r="A34" s="28" t="s">
        <v>17</v>
      </c>
      <c r="B34" s="10">
        <v>0</v>
      </c>
      <c r="C34" s="10">
        <v>0</v>
      </c>
      <c r="D34" s="15">
        <v>0</v>
      </c>
    </row>
    <row r="35" spans="1:4" s="5" customFormat="1">
      <c r="A35" s="28" t="s">
        <v>20</v>
      </c>
      <c r="B35" s="10">
        <v>9938.7000000000044</v>
      </c>
      <c r="C35" s="10">
        <v>11330.400000000003</v>
      </c>
      <c r="D35" s="15">
        <v>11703.600000000002</v>
      </c>
    </row>
    <row r="36" spans="1:4" s="5" customFormat="1" ht="15" customHeight="1">
      <c r="A36" s="27" t="s">
        <v>21</v>
      </c>
      <c r="B36" s="24">
        <f>SUM(B37:B42)</f>
        <v>2166.6</v>
      </c>
      <c r="C36" s="24">
        <f t="shared" ref="C36:D36" si="6">SUM(C37:C42)</f>
        <v>2077.6</v>
      </c>
      <c r="D36" s="25">
        <f t="shared" si="6"/>
        <v>2263.3999999999996</v>
      </c>
    </row>
    <row r="37" spans="1:4" s="5" customFormat="1">
      <c r="A37" s="28" t="s">
        <v>14</v>
      </c>
      <c r="B37" s="10">
        <v>6.3999999999999995</v>
      </c>
      <c r="C37" s="10">
        <v>5.4</v>
      </c>
      <c r="D37" s="15">
        <v>1.8</v>
      </c>
    </row>
    <row r="38" spans="1:4" s="5" customFormat="1">
      <c r="A38" s="28" t="s">
        <v>15</v>
      </c>
      <c r="B38" s="10">
        <v>1125.3999999999999</v>
      </c>
      <c r="C38" s="10">
        <v>1083.5</v>
      </c>
      <c r="D38" s="15">
        <v>1217.4000000000001</v>
      </c>
    </row>
    <row r="39" spans="1:4" s="5" customFormat="1">
      <c r="A39" s="28" t="s">
        <v>16</v>
      </c>
      <c r="B39" s="10">
        <v>731</v>
      </c>
      <c r="C39" s="10">
        <v>737.59999999999991</v>
      </c>
      <c r="D39" s="15">
        <v>765.49999999999989</v>
      </c>
    </row>
    <row r="40" spans="1:4" s="5" customFormat="1">
      <c r="A40" s="28" t="s">
        <v>10</v>
      </c>
      <c r="B40" s="10">
        <v>8.7999999999999989</v>
      </c>
      <c r="C40" s="10">
        <v>9.7999999999999989</v>
      </c>
      <c r="D40" s="15">
        <v>19</v>
      </c>
    </row>
    <row r="41" spans="1:4" s="5" customFormat="1">
      <c r="A41" s="28" t="s">
        <v>17</v>
      </c>
      <c r="B41" s="10">
        <v>0</v>
      </c>
      <c r="C41" s="10">
        <v>0</v>
      </c>
      <c r="D41" s="15">
        <v>0</v>
      </c>
    </row>
    <row r="42" spans="1:4" s="5" customFormat="1">
      <c r="A42" s="28" t="s">
        <v>20</v>
      </c>
      <c r="B42" s="10">
        <v>294.99999999999994</v>
      </c>
      <c r="C42" s="10">
        <v>241.2999999999999</v>
      </c>
      <c r="D42" s="15">
        <v>259.69999999999993</v>
      </c>
    </row>
    <row r="43" spans="1:4" s="5" customFormat="1" ht="15" customHeight="1">
      <c r="A43" s="27" t="s">
        <v>22</v>
      </c>
      <c r="B43" s="24">
        <f>SUM(B44:B49)</f>
        <v>-36657.400000000009</v>
      </c>
      <c r="C43" s="24">
        <f t="shared" ref="C43:D43" si="7">SUM(C44:C49)</f>
        <v>-33347.699999999997</v>
      </c>
      <c r="D43" s="25">
        <f t="shared" si="7"/>
        <v>-31584.299999999996</v>
      </c>
    </row>
    <row r="44" spans="1:4" s="5" customFormat="1">
      <c r="A44" s="26" t="s">
        <v>14</v>
      </c>
      <c r="B44" s="10">
        <f t="shared" ref="B44:D49" si="8">SUM(B51+B58+B65)</f>
        <v>-11535.7</v>
      </c>
      <c r="C44" s="10">
        <f t="shared" si="8"/>
        <v>-10632.9</v>
      </c>
      <c r="D44" s="15">
        <f t="shared" si="8"/>
        <v>-9614</v>
      </c>
    </row>
    <row r="45" spans="1:4" s="5" customFormat="1">
      <c r="A45" s="26" t="s">
        <v>15</v>
      </c>
      <c r="B45" s="10">
        <f t="shared" si="8"/>
        <v>-1505</v>
      </c>
      <c r="C45" s="10">
        <f t="shared" si="8"/>
        <v>-1664.1000000000001</v>
      </c>
      <c r="D45" s="15">
        <f t="shared" si="8"/>
        <v>-1592.4</v>
      </c>
    </row>
    <row r="46" spans="1:4" s="5" customFormat="1">
      <c r="A46" s="26" t="s">
        <v>9</v>
      </c>
      <c r="B46" s="10">
        <f t="shared" si="8"/>
        <v>-841.30000000000007</v>
      </c>
      <c r="C46" s="10">
        <f t="shared" si="8"/>
        <v>-837.4</v>
      </c>
      <c r="D46" s="15">
        <f t="shared" si="8"/>
        <v>-854.1</v>
      </c>
    </row>
    <row r="47" spans="1:4" s="5" customFormat="1">
      <c r="A47" s="26" t="s">
        <v>10</v>
      </c>
      <c r="B47" s="10">
        <f t="shared" si="8"/>
        <v>-68.699999999999989</v>
      </c>
      <c r="C47" s="10">
        <f t="shared" si="8"/>
        <v>-76</v>
      </c>
      <c r="D47" s="15">
        <f t="shared" si="8"/>
        <v>-99.3</v>
      </c>
    </row>
    <row r="48" spans="1:4" s="5" customFormat="1">
      <c r="A48" s="26" t="s">
        <v>11</v>
      </c>
      <c r="B48" s="10">
        <f t="shared" si="8"/>
        <v>-678.6</v>
      </c>
      <c r="C48" s="10">
        <f t="shared" si="8"/>
        <v>-717.69999999999982</v>
      </c>
      <c r="D48" s="15">
        <f t="shared" si="8"/>
        <v>-767.6</v>
      </c>
    </row>
    <row r="49" spans="1:4" s="5" customFormat="1">
      <c r="A49" s="26" t="s">
        <v>12</v>
      </c>
      <c r="B49" s="10">
        <f t="shared" si="8"/>
        <v>-22028.100000000006</v>
      </c>
      <c r="C49" s="10">
        <f t="shared" si="8"/>
        <v>-19419.599999999999</v>
      </c>
      <c r="D49" s="15">
        <f t="shared" si="8"/>
        <v>-18656.899999999994</v>
      </c>
    </row>
    <row r="50" spans="1:4" s="5" customFormat="1" ht="15" customHeight="1">
      <c r="A50" s="27" t="s">
        <v>23</v>
      </c>
      <c r="B50" s="24">
        <f>SUM(B51:B56)</f>
        <v>-25794.500000000004</v>
      </c>
      <c r="C50" s="24">
        <f t="shared" ref="C50:D50" si="9">SUM(C51:C56)</f>
        <v>-22486.5</v>
      </c>
      <c r="D50" s="25">
        <f t="shared" si="9"/>
        <v>-20512.899999999998</v>
      </c>
    </row>
    <row r="51" spans="1:4" s="5" customFormat="1">
      <c r="A51" s="28" t="s">
        <v>14</v>
      </c>
      <c r="B51" s="10">
        <v>-10693.300000000001</v>
      </c>
      <c r="C51" s="10">
        <v>-9998.1</v>
      </c>
      <c r="D51" s="15">
        <v>-8872.2000000000007</v>
      </c>
    </row>
    <row r="52" spans="1:4" s="5" customFormat="1">
      <c r="A52" s="28" t="s">
        <v>15</v>
      </c>
      <c r="B52" s="10">
        <v>0</v>
      </c>
      <c r="C52" s="10">
        <v>0</v>
      </c>
      <c r="D52" s="15">
        <v>0</v>
      </c>
    </row>
    <row r="53" spans="1:4" s="5" customFormat="1">
      <c r="A53" s="28" t="s">
        <v>16</v>
      </c>
      <c r="B53" s="10">
        <v>0</v>
      </c>
      <c r="C53" s="10">
        <v>0</v>
      </c>
      <c r="D53" s="15">
        <v>0</v>
      </c>
    </row>
    <row r="54" spans="1:4" s="5" customFormat="1">
      <c r="A54" s="28" t="s">
        <v>10</v>
      </c>
      <c r="B54" s="10">
        <v>0</v>
      </c>
      <c r="C54" s="10">
        <v>0</v>
      </c>
      <c r="D54" s="15">
        <v>0</v>
      </c>
    </row>
    <row r="55" spans="1:4" s="5" customFormat="1">
      <c r="A55" s="28" t="s">
        <v>11</v>
      </c>
      <c r="B55" s="10">
        <v>0</v>
      </c>
      <c r="C55" s="10">
        <v>0</v>
      </c>
      <c r="D55" s="15">
        <v>0</v>
      </c>
    </row>
    <row r="56" spans="1:4" s="5" customFormat="1">
      <c r="A56" s="28" t="s">
        <v>20</v>
      </c>
      <c r="B56" s="10">
        <v>-15101.200000000003</v>
      </c>
      <c r="C56" s="10">
        <v>-12488.4</v>
      </c>
      <c r="D56" s="15">
        <v>-11640.699999999997</v>
      </c>
    </row>
    <row r="57" spans="1:4" s="5" customFormat="1" ht="15" customHeight="1">
      <c r="A57" s="27" t="s">
        <v>19</v>
      </c>
      <c r="B57" s="24">
        <f>SUM(B58:B63)</f>
        <v>-4870.4000000000005</v>
      </c>
      <c r="C57" s="24">
        <f t="shared" ref="C57:D57" si="10">SUM(C58:C63)</f>
        <v>-4758.3999999999996</v>
      </c>
      <c r="D57" s="25">
        <f t="shared" si="10"/>
        <v>-4423.3999999999987</v>
      </c>
    </row>
    <row r="58" spans="1:4" s="5" customFormat="1">
      <c r="A58" s="28" t="s">
        <v>7</v>
      </c>
      <c r="B58" s="10">
        <v>-403</v>
      </c>
      <c r="C58" s="10">
        <v>-368.8</v>
      </c>
      <c r="D58" s="15">
        <v>-349.49999999999994</v>
      </c>
    </row>
    <row r="59" spans="1:4" s="5" customFormat="1">
      <c r="A59" s="28" t="s">
        <v>15</v>
      </c>
      <c r="B59" s="10">
        <v>-260.10000000000002</v>
      </c>
      <c r="C59" s="10">
        <v>-348.2</v>
      </c>
      <c r="D59" s="15">
        <v>-321.5</v>
      </c>
    </row>
    <row r="60" spans="1:4" s="5" customFormat="1">
      <c r="A60" s="28" t="s">
        <v>16</v>
      </c>
      <c r="B60" s="10">
        <v>-113.60000000000001</v>
      </c>
      <c r="C60" s="10">
        <v>-144.6</v>
      </c>
      <c r="D60" s="15">
        <v>-122.2</v>
      </c>
    </row>
    <row r="61" spans="1:4" s="5" customFormat="1">
      <c r="A61" s="28" t="s">
        <v>10</v>
      </c>
      <c r="B61" s="10">
        <v>0</v>
      </c>
      <c r="C61" s="10">
        <v>0</v>
      </c>
      <c r="D61" s="15">
        <v>0</v>
      </c>
    </row>
    <row r="62" spans="1:4" s="5" customFormat="1">
      <c r="A62" s="28" t="s">
        <v>17</v>
      </c>
      <c r="B62" s="10">
        <v>-16.399999999999999</v>
      </c>
      <c r="C62" s="10">
        <v>-9.4</v>
      </c>
      <c r="D62" s="15">
        <v>-12.8</v>
      </c>
    </row>
    <row r="63" spans="1:4" s="5" customFormat="1">
      <c r="A63" s="28" t="s">
        <v>20</v>
      </c>
      <c r="B63" s="10">
        <v>-4077.3</v>
      </c>
      <c r="C63" s="10">
        <v>-3887.3999999999996</v>
      </c>
      <c r="D63" s="15">
        <v>-3617.3999999999987</v>
      </c>
    </row>
    <row r="64" spans="1:4" s="5" customFormat="1" ht="15" customHeight="1">
      <c r="A64" s="27" t="s">
        <v>21</v>
      </c>
      <c r="B64" s="24">
        <f>SUM(B65:B70)</f>
        <v>-5992.5000000000009</v>
      </c>
      <c r="C64" s="24">
        <f t="shared" ref="C64:D64" si="11">SUM(C65:C70)</f>
        <v>-6102.7999999999993</v>
      </c>
      <c r="D64" s="25">
        <f t="shared" si="11"/>
        <v>-6648</v>
      </c>
    </row>
    <row r="65" spans="1:4" s="5" customFormat="1">
      <c r="A65" s="28" t="s">
        <v>7</v>
      </c>
      <c r="B65" s="10">
        <v>-439.4</v>
      </c>
      <c r="C65" s="10">
        <v>-266.00000000000006</v>
      </c>
      <c r="D65" s="15">
        <v>-392.3</v>
      </c>
    </row>
    <row r="66" spans="1:4" s="5" customFormat="1">
      <c r="A66" s="28" t="s">
        <v>15</v>
      </c>
      <c r="B66" s="10">
        <v>-1244.9000000000001</v>
      </c>
      <c r="C66" s="10">
        <v>-1315.9</v>
      </c>
      <c r="D66" s="15">
        <v>-1270.9000000000001</v>
      </c>
    </row>
    <row r="67" spans="1:4" s="5" customFormat="1">
      <c r="A67" s="28" t="s">
        <v>16</v>
      </c>
      <c r="B67" s="10">
        <v>-727.7</v>
      </c>
      <c r="C67" s="10">
        <v>-692.8</v>
      </c>
      <c r="D67" s="15">
        <v>-731.9</v>
      </c>
    </row>
    <row r="68" spans="1:4" s="5" customFormat="1">
      <c r="A68" s="28" t="s">
        <v>10</v>
      </c>
      <c r="B68" s="10">
        <v>-68.699999999999989</v>
      </c>
      <c r="C68" s="10">
        <v>-76</v>
      </c>
      <c r="D68" s="15">
        <v>-99.3</v>
      </c>
    </row>
    <row r="69" spans="1:4" s="5" customFormat="1">
      <c r="A69" s="28" t="s">
        <v>17</v>
      </c>
      <c r="B69" s="10">
        <v>-662.2</v>
      </c>
      <c r="C69" s="10">
        <v>-708.29999999999984</v>
      </c>
      <c r="D69" s="15">
        <v>-754.80000000000007</v>
      </c>
    </row>
    <row r="70" spans="1:4" s="5" customFormat="1">
      <c r="A70" s="28" t="s">
        <v>20</v>
      </c>
      <c r="B70" s="10">
        <v>-2849.6000000000013</v>
      </c>
      <c r="C70" s="10">
        <v>-3043.7999999999997</v>
      </c>
      <c r="D70" s="15">
        <v>-3398.7999999999993</v>
      </c>
    </row>
    <row r="71" spans="1:4" s="5" customFormat="1" ht="15" customHeight="1">
      <c r="A71" s="29" t="s">
        <v>24</v>
      </c>
      <c r="B71" s="24">
        <f>SUM(B72:B77)</f>
        <v>-10823.000000000002</v>
      </c>
      <c r="C71" s="24">
        <f t="shared" ref="C71:D71" si="12">SUM(C72:C77)</f>
        <v>-9721.0999999999985</v>
      </c>
      <c r="D71" s="25">
        <f t="shared" si="12"/>
        <v>-8808.2999999999993</v>
      </c>
    </row>
    <row r="72" spans="1:4" s="5" customFormat="1">
      <c r="A72" s="28" t="s">
        <v>14</v>
      </c>
      <c r="B72" s="10">
        <f t="shared" ref="B72:D77" si="13">SUM(B23+B51)</f>
        <v>835.19999999999891</v>
      </c>
      <c r="C72" s="10">
        <f t="shared" si="13"/>
        <v>163.70000000000073</v>
      </c>
      <c r="D72" s="15">
        <f t="shared" si="13"/>
        <v>445.09999999999854</v>
      </c>
    </row>
    <row r="73" spans="1:4" s="5" customFormat="1">
      <c r="A73" s="28" t="s">
        <v>15</v>
      </c>
      <c r="B73" s="10">
        <f t="shared" si="13"/>
        <v>0</v>
      </c>
      <c r="C73" s="10">
        <f t="shared" si="13"/>
        <v>0</v>
      </c>
      <c r="D73" s="15">
        <f t="shared" si="13"/>
        <v>0</v>
      </c>
    </row>
    <row r="74" spans="1:4" s="5" customFormat="1">
      <c r="A74" s="28" t="s">
        <v>16</v>
      </c>
      <c r="B74" s="10">
        <f t="shared" si="13"/>
        <v>0</v>
      </c>
      <c r="C74" s="10">
        <f t="shared" si="13"/>
        <v>0</v>
      </c>
      <c r="D74" s="15">
        <f t="shared" si="13"/>
        <v>0</v>
      </c>
    </row>
    <row r="75" spans="1:4" s="5" customFormat="1">
      <c r="A75" s="28" t="s">
        <v>10</v>
      </c>
      <c r="B75" s="10">
        <f t="shared" si="13"/>
        <v>0</v>
      </c>
      <c r="C75" s="10">
        <f t="shared" si="13"/>
        <v>0</v>
      </c>
      <c r="D75" s="15">
        <f t="shared" si="13"/>
        <v>0</v>
      </c>
    </row>
    <row r="76" spans="1:4" s="5" customFormat="1">
      <c r="A76" s="28" t="s">
        <v>11</v>
      </c>
      <c r="B76" s="10">
        <f t="shared" si="13"/>
        <v>0</v>
      </c>
      <c r="C76" s="10">
        <f t="shared" si="13"/>
        <v>0</v>
      </c>
      <c r="D76" s="15">
        <f t="shared" si="13"/>
        <v>0</v>
      </c>
    </row>
    <row r="77" spans="1:4" s="5" customFormat="1">
      <c r="A77" s="28" t="s">
        <v>20</v>
      </c>
      <c r="B77" s="10">
        <f t="shared" si="13"/>
        <v>-11658.2</v>
      </c>
      <c r="C77" s="10">
        <f t="shared" si="13"/>
        <v>-9884.7999999999993</v>
      </c>
      <c r="D77" s="15">
        <f t="shared" si="13"/>
        <v>-9253.3999999999978</v>
      </c>
    </row>
    <row r="78" spans="1:4" s="5" customFormat="1" ht="15" customHeight="1">
      <c r="A78" s="29" t="s">
        <v>25</v>
      </c>
      <c r="B78" s="24">
        <f>SUM(B79:B84)</f>
        <v>7847.4000000000042</v>
      </c>
      <c r="C78" s="24">
        <f t="shared" ref="C78:D78" si="14">SUM(C79:C84)</f>
        <v>9578.4000000000033</v>
      </c>
      <c r="D78" s="25">
        <f t="shared" si="14"/>
        <v>10189.800000000003</v>
      </c>
    </row>
    <row r="79" spans="1:4" s="5" customFormat="1">
      <c r="A79" s="28" t="s">
        <v>14</v>
      </c>
      <c r="B79" s="10">
        <f t="shared" ref="B79:D84" si="15">SUM(B30+B58)</f>
        <v>-365.2</v>
      </c>
      <c r="C79" s="10">
        <f t="shared" si="15"/>
        <v>-350</v>
      </c>
      <c r="D79" s="15">
        <f t="shared" si="15"/>
        <v>-333.39999999999992</v>
      </c>
    </row>
    <row r="80" spans="1:4" s="5" customFormat="1">
      <c r="A80" s="28" t="s">
        <v>15</v>
      </c>
      <c r="B80" s="10">
        <f t="shared" si="15"/>
        <v>-14.100000000000023</v>
      </c>
      <c r="C80" s="10">
        <f t="shared" si="15"/>
        <v>22.699999999999989</v>
      </c>
      <c r="D80" s="15">
        <f t="shared" si="15"/>
        <v>11.800000000000011</v>
      </c>
    </row>
    <row r="81" spans="1:4" s="5" customFormat="1">
      <c r="A81" s="28" t="s">
        <v>16</v>
      </c>
      <c r="B81" s="10">
        <f t="shared" si="15"/>
        <v>40.700000000000003</v>
      </c>
      <c r="C81" s="10">
        <f t="shared" si="15"/>
        <v>27.700000000000017</v>
      </c>
      <c r="D81" s="15">
        <f t="shared" si="15"/>
        <v>48.7</v>
      </c>
    </row>
    <row r="82" spans="1:4" s="5" customFormat="1">
      <c r="A82" s="28" t="s">
        <v>10</v>
      </c>
      <c r="B82" s="10">
        <f t="shared" si="15"/>
        <v>2341</v>
      </c>
      <c r="C82" s="10">
        <f t="shared" si="15"/>
        <v>2444.4</v>
      </c>
      <c r="D82" s="15">
        <f t="shared" si="15"/>
        <v>2389.3000000000002</v>
      </c>
    </row>
    <row r="83" spans="1:4" s="5" customFormat="1">
      <c r="A83" s="28" t="s">
        <v>17</v>
      </c>
      <c r="B83" s="10">
        <f t="shared" si="15"/>
        <v>-16.399999999999999</v>
      </c>
      <c r="C83" s="10">
        <f t="shared" si="15"/>
        <v>-9.4</v>
      </c>
      <c r="D83" s="15">
        <f t="shared" si="15"/>
        <v>-12.8</v>
      </c>
    </row>
    <row r="84" spans="1:4" s="5" customFormat="1">
      <c r="A84" s="28" t="s">
        <v>20</v>
      </c>
      <c r="B84" s="10">
        <f t="shared" si="15"/>
        <v>5861.4000000000042</v>
      </c>
      <c r="C84" s="10">
        <f t="shared" si="15"/>
        <v>7443.0000000000036</v>
      </c>
      <c r="D84" s="15">
        <f t="shared" si="15"/>
        <v>8086.2000000000035</v>
      </c>
    </row>
    <row r="85" spans="1:4" s="5" customFormat="1" ht="15" customHeight="1">
      <c r="A85" s="29" t="s">
        <v>26</v>
      </c>
      <c r="B85" s="24">
        <f>SUM(B86:B91)</f>
        <v>-3825.9000000000015</v>
      </c>
      <c r="C85" s="24">
        <f t="shared" ref="C85:D85" si="16">SUM(C86:C91)</f>
        <v>-4025.2</v>
      </c>
      <c r="D85" s="25">
        <f t="shared" si="16"/>
        <v>-4384.5999999999995</v>
      </c>
    </row>
    <row r="86" spans="1:4" s="5" customFormat="1">
      <c r="A86" s="28" t="s">
        <v>14</v>
      </c>
      <c r="B86" s="10">
        <f t="shared" ref="B86:D91" si="17">SUM(B37+B65)</f>
        <v>-433</v>
      </c>
      <c r="C86" s="10">
        <f t="shared" si="17"/>
        <v>-260.60000000000008</v>
      </c>
      <c r="D86" s="15">
        <f t="shared" si="17"/>
        <v>-390.5</v>
      </c>
    </row>
    <row r="87" spans="1:4" s="5" customFormat="1">
      <c r="A87" s="28" t="s">
        <v>15</v>
      </c>
      <c r="B87" s="10">
        <f t="shared" si="17"/>
        <v>-119.50000000000023</v>
      </c>
      <c r="C87" s="10">
        <f t="shared" si="17"/>
        <v>-232.40000000000009</v>
      </c>
      <c r="D87" s="15">
        <f t="shared" si="17"/>
        <v>-53.5</v>
      </c>
    </row>
    <row r="88" spans="1:4" s="5" customFormat="1">
      <c r="A88" s="28" t="s">
        <v>16</v>
      </c>
      <c r="B88" s="10">
        <f t="shared" si="17"/>
        <v>3.2999999999999545</v>
      </c>
      <c r="C88" s="10">
        <f t="shared" si="17"/>
        <v>44.799999999999955</v>
      </c>
      <c r="D88" s="15">
        <f t="shared" si="17"/>
        <v>33.599999999999909</v>
      </c>
    </row>
    <row r="89" spans="1:4" s="5" customFormat="1">
      <c r="A89" s="28" t="s">
        <v>10</v>
      </c>
      <c r="B89" s="10">
        <f t="shared" si="17"/>
        <v>-59.899999999999991</v>
      </c>
      <c r="C89" s="10">
        <f t="shared" si="17"/>
        <v>-66.2</v>
      </c>
      <c r="D89" s="15">
        <f t="shared" si="17"/>
        <v>-80.3</v>
      </c>
    </row>
    <row r="90" spans="1:4" s="5" customFormat="1">
      <c r="A90" s="28" t="s">
        <v>17</v>
      </c>
      <c r="B90" s="10">
        <f t="shared" si="17"/>
        <v>-662.2</v>
      </c>
      <c r="C90" s="10">
        <f t="shared" si="17"/>
        <v>-708.29999999999984</v>
      </c>
      <c r="D90" s="15">
        <f t="shared" si="17"/>
        <v>-754.80000000000007</v>
      </c>
    </row>
    <row r="91" spans="1:4" s="5" customFormat="1">
      <c r="A91" s="28" t="s">
        <v>20</v>
      </c>
      <c r="B91" s="10">
        <f t="shared" si="17"/>
        <v>-2554.6000000000013</v>
      </c>
      <c r="C91" s="10">
        <f t="shared" si="17"/>
        <v>-2802.5</v>
      </c>
      <c r="D91" s="15">
        <f t="shared" si="17"/>
        <v>-3139.0999999999995</v>
      </c>
    </row>
    <row r="92" spans="1:4" s="5" customFormat="1" ht="15" customHeight="1">
      <c r="A92" s="27" t="s">
        <v>27</v>
      </c>
      <c r="B92" s="24">
        <f>SUM(B93:B98)</f>
        <v>122.20000000000002</v>
      </c>
      <c r="C92" s="24">
        <f t="shared" ref="C92:D92" si="18">SUM(C93:C98)</f>
        <v>-106</v>
      </c>
      <c r="D92" s="25">
        <f t="shared" si="18"/>
        <v>-156.99999999999994</v>
      </c>
    </row>
    <row r="93" spans="1:4" s="5" customFormat="1">
      <c r="A93" s="28" t="s">
        <v>14</v>
      </c>
      <c r="B93" s="10">
        <v>0</v>
      </c>
      <c r="C93" s="10">
        <v>0</v>
      </c>
      <c r="D93" s="15">
        <v>0</v>
      </c>
    </row>
    <row r="94" spans="1:4" s="5" customFormat="1">
      <c r="A94" s="28" t="s">
        <v>15</v>
      </c>
      <c r="B94" s="10">
        <v>0</v>
      </c>
      <c r="C94" s="10">
        <v>0</v>
      </c>
      <c r="D94" s="15">
        <v>0</v>
      </c>
    </row>
    <row r="95" spans="1:4" s="5" customFormat="1">
      <c r="A95" s="28" t="s">
        <v>16</v>
      </c>
      <c r="B95" s="10">
        <v>0</v>
      </c>
      <c r="C95" s="10">
        <v>0</v>
      </c>
      <c r="D95" s="15">
        <v>0</v>
      </c>
    </row>
    <row r="96" spans="1:4" s="5" customFormat="1">
      <c r="A96" s="28" t="s">
        <v>10</v>
      </c>
      <c r="B96" s="10">
        <v>-11.100000000000001</v>
      </c>
      <c r="C96" s="10">
        <v>-19.5</v>
      </c>
      <c r="D96" s="15">
        <v>-17.399999999999999</v>
      </c>
    </row>
    <row r="97" spans="1:4" s="5" customFormat="1">
      <c r="A97" s="28" t="s">
        <v>17</v>
      </c>
      <c r="B97" s="10">
        <v>0</v>
      </c>
      <c r="C97" s="10">
        <v>0</v>
      </c>
      <c r="D97" s="15">
        <v>0</v>
      </c>
    </row>
    <row r="98" spans="1:4" s="5" customFormat="1">
      <c r="A98" s="28" t="s">
        <v>12</v>
      </c>
      <c r="B98" s="10">
        <v>133.30000000000001</v>
      </c>
      <c r="C98" s="10">
        <v>-86.5</v>
      </c>
      <c r="D98" s="15">
        <v>-139.59999999999994</v>
      </c>
    </row>
    <row r="99" spans="1:4" s="5" customFormat="1" ht="15" customHeight="1">
      <c r="A99" s="23" t="s">
        <v>28</v>
      </c>
      <c r="B99" s="24">
        <f>SUM(B100:B105)</f>
        <v>5019.7</v>
      </c>
      <c r="C99" s="24">
        <f t="shared" ref="C99:D99" si="19">SUM(C100:C105)</f>
        <v>3903.4000000000005</v>
      </c>
      <c r="D99" s="25">
        <f t="shared" si="19"/>
        <v>5359.7999999999984</v>
      </c>
    </row>
    <row r="100" spans="1:4" s="5" customFormat="1">
      <c r="A100" s="26" t="s">
        <v>14</v>
      </c>
      <c r="B100" s="10">
        <f t="shared" ref="B100:D105" si="20">SUM(B107+B114)</f>
        <v>311.5</v>
      </c>
      <c r="C100" s="10">
        <f t="shared" si="20"/>
        <v>-327.60000000000008</v>
      </c>
      <c r="D100" s="15">
        <f t="shared" si="20"/>
        <v>-110.20000000000016</v>
      </c>
    </row>
    <row r="101" spans="1:4" s="5" customFormat="1">
      <c r="A101" s="26" t="s">
        <v>15</v>
      </c>
      <c r="B101" s="10">
        <f t="shared" si="20"/>
        <v>1158.1999999999998</v>
      </c>
      <c r="C101" s="10">
        <f t="shared" si="20"/>
        <v>1947.9000000000005</v>
      </c>
      <c r="D101" s="15">
        <f t="shared" si="20"/>
        <v>2181.9</v>
      </c>
    </row>
    <row r="102" spans="1:4" s="5" customFormat="1">
      <c r="A102" s="26" t="s">
        <v>16</v>
      </c>
      <c r="B102" s="10">
        <f t="shared" si="20"/>
        <v>186.39999999999998</v>
      </c>
      <c r="C102" s="10">
        <f t="shared" si="20"/>
        <v>-143.30000000000004</v>
      </c>
      <c r="D102" s="15">
        <f t="shared" si="20"/>
        <v>-1.9000000000000341</v>
      </c>
    </row>
    <row r="103" spans="1:4" s="5" customFormat="1">
      <c r="A103" s="26" t="s">
        <v>29</v>
      </c>
      <c r="B103" s="10">
        <f t="shared" si="20"/>
        <v>75.200000000000017</v>
      </c>
      <c r="C103" s="10">
        <f t="shared" si="20"/>
        <v>-91.500000000000028</v>
      </c>
      <c r="D103" s="15">
        <f t="shared" si="20"/>
        <v>53.799999999999841</v>
      </c>
    </row>
    <row r="104" spans="1:4" s="5" customFormat="1">
      <c r="A104" s="26" t="s">
        <v>17</v>
      </c>
      <c r="B104" s="10">
        <f t="shared" si="20"/>
        <v>2194.3000000000002</v>
      </c>
      <c r="C104" s="10">
        <f t="shared" si="20"/>
        <v>1301.0999999999999</v>
      </c>
      <c r="D104" s="15">
        <f t="shared" si="20"/>
        <v>1238.4000000000001</v>
      </c>
    </row>
    <row r="105" spans="1:4" s="5" customFormat="1">
      <c r="A105" s="26" t="s">
        <v>20</v>
      </c>
      <c r="B105" s="10">
        <f t="shared" si="20"/>
        <v>1094.0999999999995</v>
      </c>
      <c r="C105" s="10">
        <f t="shared" si="20"/>
        <v>1216.8000000000002</v>
      </c>
      <c r="D105" s="15">
        <f t="shared" si="20"/>
        <v>1997.7999999999988</v>
      </c>
    </row>
    <row r="106" spans="1:4" s="5" customFormat="1" ht="15" customHeight="1">
      <c r="A106" s="27" t="s">
        <v>30</v>
      </c>
      <c r="B106" s="24">
        <f>SUM(B107:B112)</f>
        <v>24.2</v>
      </c>
      <c r="C106" s="24">
        <f t="shared" ref="C106:D106" si="21">SUM(C107:C112)</f>
        <v>26.9</v>
      </c>
      <c r="D106" s="25">
        <f t="shared" si="21"/>
        <v>24</v>
      </c>
    </row>
    <row r="107" spans="1:4" s="5" customFormat="1">
      <c r="A107" s="28" t="s">
        <v>7</v>
      </c>
      <c r="B107" s="10">
        <v>0</v>
      </c>
      <c r="C107" s="10">
        <v>0</v>
      </c>
      <c r="D107" s="15">
        <v>0</v>
      </c>
    </row>
    <row r="108" spans="1:4" s="5" customFormat="1">
      <c r="A108" s="28" t="s">
        <v>15</v>
      </c>
      <c r="B108" s="10">
        <v>0</v>
      </c>
      <c r="C108" s="10">
        <v>0</v>
      </c>
      <c r="D108" s="15">
        <v>0</v>
      </c>
    </row>
    <row r="109" spans="1:4" s="5" customFormat="1">
      <c r="A109" s="28" t="s">
        <v>16</v>
      </c>
      <c r="B109" s="10">
        <v>0</v>
      </c>
      <c r="C109" s="10">
        <v>0</v>
      </c>
      <c r="D109" s="15">
        <v>0</v>
      </c>
    </row>
    <row r="110" spans="1:4" s="5" customFormat="1">
      <c r="A110" s="28" t="s">
        <v>10</v>
      </c>
      <c r="B110" s="10">
        <v>0</v>
      </c>
      <c r="C110" s="10">
        <v>0</v>
      </c>
      <c r="D110" s="15">
        <v>0</v>
      </c>
    </row>
    <row r="111" spans="1:4" s="5" customFormat="1">
      <c r="A111" s="28" t="s">
        <v>17</v>
      </c>
      <c r="B111" s="10">
        <v>0</v>
      </c>
      <c r="C111" s="10">
        <v>0</v>
      </c>
      <c r="D111" s="15">
        <v>0</v>
      </c>
    </row>
    <row r="112" spans="1:4" s="5" customFormat="1">
      <c r="A112" s="28" t="s">
        <v>20</v>
      </c>
      <c r="B112" s="10">
        <v>24.2</v>
      </c>
      <c r="C112" s="10">
        <v>26.9</v>
      </c>
      <c r="D112" s="15">
        <v>24</v>
      </c>
    </row>
    <row r="113" spans="1:4" s="5" customFormat="1" ht="15" customHeight="1">
      <c r="A113" s="27" t="s">
        <v>31</v>
      </c>
      <c r="B113" s="24">
        <f>SUM(B114:B119)</f>
        <v>4995.5</v>
      </c>
      <c r="C113" s="24">
        <f t="shared" ref="C113:D113" si="22">SUM(C114:C119)</f>
        <v>3876.5000000000005</v>
      </c>
      <c r="D113" s="25">
        <f t="shared" si="22"/>
        <v>5335.7999999999984</v>
      </c>
    </row>
    <row r="114" spans="1:4" s="5" customFormat="1">
      <c r="A114" s="28" t="s">
        <v>14</v>
      </c>
      <c r="B114" s="10">
        <f>SUM(B121+B142+B149)</f>
        <v>311.5</v>
      </c>
      <c r="C114" s="10">
        <f t="shared" ref="C114:D118" si="23">SUM(C121+C142+C149)</f>
        <v>-327.60000000000008</v>
      </c>
      <c r="D114" s="15">
        <f t="shared" si="23"/>
        <v>-110.20000000000016</v>
      </c>
    </row>
    <row r="115" spans="1:4" s="5" customFormat="1">
      <c r="A115" s="28" t="s">
        <v>15</v>
      </c>
      <c r="B115" s="10">
        <f>SUM(B122+B143+B150)</f>
        <v>1158.1999999999998</v>
      </c>
      <c r="C115" s="10">
        <f t="shared" si="23"/>
        <v>1947.9000000000005</v>
      </c>
      <c r="D115" s="15">
        <f t="shared" si="23"/>
        <v>2181.9</v>
      </c>
    </row>
    <row r="116" spans="1:4" s="5" customFormat="1">
      <c r="A116" s="28" t="s">
        <v>16</v>
      </c>
      <c r="B116" s="10">
        <f>SUM(B123+B144+B151)</f>
        <v>186.39999999999998</v>
      </c>
      <c r="C116" s="10">
        <f t="shared" si="23"/>
        <v>-143.30000000000004</v>
      </c>
      <c r="D116" s="15">
        <f t="shared" si="23"/>
        <v>-1.9000000000000341</v>
      </c>
    </row>
    <row r="117" spans="1:4" s="5" customFormat="1">
      <c r="A117" s="28" t="s">
        <v>10</v>
      </c>
      <c r="B117" s="10">
        <f>SUM(B124+B145+B152)</f>
        <v>75.200000000000017</v>
      </c>
      <c r="C117" s="10">
        <f t="shared" si="23"/>
        <v>-91.500000000000028</v>
      </c>
      <c r="D117" s="15">
        <f t="shared" si="23"/>
        <v>53.799999999999841</v>
      </c>
    </row>
    <row r="118" spans="1:4" s="5" customFormat="1">
      <c r="A118" s="28" t="s">
        <v>17</v>
      </c>
      <c r="B118" s="10">
        <f>SUM(B125+B146+B153)</f>
        <v>2194.3000000000002</v>
      </c>
      <c r="C118" s="10">
        <f t="shared" si="23"/>
        <v>1301.0999999999999</v>
      </c>
      <c r="D118" s="15">
        <f t="shared" si="23"/>
        <v>1238.4000000000001</v>
      </c>
    </row>
    <row r="119" spans="1:4" s="5" customFormat="1">
      <c r="A119" s="28" t="s">
        <v>12</v>
      </c>
      <c r="B119" s="10">
        <f>SUM(B126+B147+B154+B155)</f>
        <v>1069.8999999999994</v>
      </c>
      <c r="C119" s="10">
        <f t="shared" ref="C119:D119" si="24">SUM(C126+C147+C154+C155)</f>
        <v>1189.9000000000001</v>
      </c>
      <c r="D119" s="15">
        <f t="shared" si="24"/>
        <v>1973.7999999999988</v>
      </c>
    </row>
    <row r="120" spans="1:4" s="5" customFormat="1">
      <c r="A120" s="30" t="s">
        <v>32</v>
      </c>
      <c r="B120" s="11">
        <f>SUM(B121:B126)</f>
        <v>4129.5999999999995</v>
      </c>
      <c r="C120" s="11">
        <f t="shared" ref="C120:D120" si="25">SUM(C121:C126)</f>
        <v>3966.3000000000006</v>
      </c>
      <c r="D120" s="16">
        <f t="shared" si="25"/>
        <v>5040.9999999999991</v>
      </c>
    </row>
    <row r="121" spans="1:4" s="5" customFormat="1">
      <c r="A121" s="31" t="s">
        <v>14</v>
      </c>
      <c r="B121" s="10">
        <f>SUM(B128+B135)</f>
        <v>471.6</v>
      </c>
      <c r="C121" s="10">
        <f t="shared" ref="C121:D122" si="26">SUM(C128+C135)</f>
        <v>266.60000000000002</v>
      </c>
      <c r="D121" s="15">
        <f t="shared" si="26"/>
        <v>318.49999999999989</v>
      </c>
    </row>
    <row r="122" spans="1:4" s="5" customFormat="1">
      <c r="A122" s="31" t="s">
        <v>8</v>
      </c>
      <c r="B122" s="10">
        <f>SUM(B129+B136)</f>
        <v>598.29999999999995</v>
      </c>
      <c r="C122" s="10">
        <f t="shared" si="26"/>
        <v>272.8</v>
      </c>
      <c r="D122" s="15">
        <f t="shared" si="26"/>
        <v>186.19999999999996</v>
      </c>
    </row>
    <row r="123" spans="1:4" s="5" customFormat="1">
      <c r="A123" s="31" t="s">
        <v>16</v>
      </c>
      <c r="B123" s="10">
        <f t="shared" ref="B123:D126" si="27">SUM(B130+B137)</f>
        <v>267.3</v>
      </c>
      <c r="C123" s="10">
        <f t="shared" si="27"/>
        <v>2.5</v>
      </c>
      <c r="D123" s="15">
        <f t="shared" si="27"/>
        <v>420.9</v>
      </c>
    </row>
    <row r="124" spans="1:4" s="5" customFormat="1">
      <c r="A124" s="31" t="s">
        <v>10</v>
      </c>
      <c r="B124" s="10">
        <f t="shared" si="27"/>
        <v>0</v>
      </c>
      <c r="C124" s="10">
        <f t="shared" si="27"/>
        <v>0</v>
      </c>
      <c r="D124" s="15">
        <f t="shared" si="27"/>
        <v>0</v>
      </c>
    </row>
    <row r="125" spans="1:4" s="5" customFormat="1">
      <c r="A125" s="31" t="s">
        <v>17</v>
      </c>
      <c r="B125" s="10">
        <f t="shared" si="27"/>
        <v>0</v>
      </c>
      <c r="C125" s="10">
        <f t="shared" si="27"/>
        <v>0</v>
      </c>
      <c r="D125" s="15">
        <f t="shared" si="27"/>
        <v>0</v>
      </c>
    </row>
    <row r="126" spans="1:4" s="5" customFormat="1">
      <c r="A126" s="31" t="s">
        <v>20</v>
      </c>
      <c r="B126" s="10">
        <f t="shared" si="27"/>
        <v>2792.3999999999996</v>
      </c>
      <c r="C126" s="10">
        <f t="shared" si="27"/>
        <v>3424.4000000000005</v>
      </c>
      <c r="D126" s="15">
        <f t="shared" si="27"/>
        <v>4115.3999999999996</v>
      </c>
    </row>
    <row r="127" spans="1:4" s="5" customFormat="1">
      <c r="A127" s="32" t="s">
        <v>33</v>
      </c>
      <c r="B127" s="11">
        <f>SUM(B128:B133)</f>
        <v>-329.09999999999997</v>
      </c>
      <c r="C127" s="11">
        <f t="shared" ref="C127:D127" si="28">SUM(C128:C133)</f>
        <v>-527.9</v>
      </c>
      <c r="D127" s="16">
        <f t="shared" si="28"/>
        <v>-184.5</v>
      </c>
    </row>
    <row r="128" spans="1:4" s="5" customFormat="1">
      <c r="A128" s="33" t="s">
        <v>14</v>
      </c>
      <c r="B128" s="10">
        <v>-9</v>
      </c>
      <c r="C128" s="10">
        <v>-2.5</v>
      </c>
      <c r="D128" s="15">
        <v>-11.099999999999998</v>
      </c>
    </row>
    <row r="129" spans="1:4" s="5" customFormat="1">
      <c r="A129" s="33" t="s">
        <v>15</v>
      </c>
      <c r="B129" s="10">
        <v>-271.7</v>
      </c>
      <c r="C129" s="10">
        <v>-348.40000000000003</v>
      </c>
      <c r="D129" s="15">
        <v>-185.1</v>
      </c>
    </row>
    <row r="130" spans="1:4" s="5" customFormat="1">
      <c r="A130" s="33" t="s">
        <v>16</v>
      </c>
      <c r="B130" s="10">
        <v>-40.5</v>
      </c>
      <c r="C130" s="10">
        <v>-176.2</v>
      </c>
      <c r="D130" s="15">
        <v>11.7</v>
      </c>
    </row>
    <row r="131" spans="1:4" s="5" customFormat="1">
      <c r="A131" s="33" t="s">
        <v>10</v>
      </c>
      <c r="B131" s="10">
        <v>0</v>
      </c>
      <c r="C131" s="10">
        <v>0</v>
      </c>
      <c r="D131" s="15">
        <v>0</v>
      </c>
    </row>
    <row r="132" spans="1:4" s="5" customFormat="1">
      <c r="A132" s="33" t="s">
        <v>17</v>
      </c>
      <c r="B132" s="10">
        <v>0</v>
      </c>
      <c r="C132" s="10">
        <v>0</v>
      </c>
      <c r="D132" s="15">
        <v>0</v>
      </c>
    </row>
    <row r="133" spans="1:4" s="5" customFormat="1">
      <c r="A133" s="33" t="s">
        <v>12</v>
      </c>
      <c r="B133" s="10">
        <v>-7.9</v>
      </c>
      <c r="C133" s="10">
        <v>-0.8</v>
      </c>
      <c r="D133" s="15">
        <v>0</v>
      </c>
    </row>
    <row r="134" spans="1:4" s="5" customFormat="1">
      <c r="A134" s="32" t="s">
        <v>34</v>
      </c>
      <c r="B134" s="11">
        <f>SUM(B135:B140)</f>
        <v>4458.7</v>
      </c>
      <c r="C134" s="11">
        <f t="shared" ref="C134:D134" si="29">SUM(C135:C140)</f>
        <v>4494.2000000000007</v>
      </c>
      <c r="D134" s="16">
        <f t="shared" si="29"/>
        <v>5225.5</v>
      </c>
    </row>
    <row r="135" spans="1:4" s="5" customFormat="1">
      <c r="A135" s="33" t="s">
        <v>14</v>
      </c>
      <c r="B135" s="10">
        <v>480.6</v>
      </c>
      <c r="C135" s="10">
        <v>269.10000000000002</v>
      </c>
      <c r="D135" s="15">
        <v>329.59999999999991</v>
      </c>
    </row>
    <row r="136" spans="1:4" s="5" customFormat="1">
      <c r="A136" s="33" t="s">
        <v>15</v>
      </c>
      <c r="B136" s="10">
        <v>870</v>
      </c>
      <c r="C136" s="10">
        <v>621.20000000000005</v>
      </c>
      <c r="D136" s="15">
        <v>371.29999999999995</v>
      </c>
    </row>
    <row r="137" spans="1:4" s="5" customFormat="1">
      <c r="A137" s="33" t="s">
        <v>16</v>
      </c>
      <c r="B137" s="10">
        <v>307.8</v>
      </c>
      <c r="C137" s="10">
        <v>178.7</v>
      </c>
      <c r="D137" s="15">
        <v>409.2</v>
      </c>
    </row>
    <row r="138" spans="1:4" s="5" customFormat="1">
      <c r="A138" s="33" t="s">
        <v>10</v>
      </c>
      <c r="B138" s="10">
        <v>0</v>
      </c>
      <c r="C138" s="10">
        <v>0</v>
      </c>
      <c r="D138" s="15">
        <v>0</v>
      </c>
    </row>
    <row r="139" spans="1:4" s="5" customFormat="1">
      <c r="A139" s="33" t="s">
        <v>17</v>
      </c>
      <c r="B139" s="10">
        <v>0</v>
      </c>
      <c r="C139" s="10">
        <v>0</v>
      </c>
      <c r="D139" s="15">
        <v>0</v>
      </c>
    </row>
    <row r="140" spans="1:4" s="5" customFormat="1">
      <c r="A140" s="33" t="s">
        <v>20</v>
      </c>
      <c r="B140" s="10">
        <v>2800.2999999999997</v>
      </c>
      <c r="C140" s="10">
        <v>3425.2000000000007</v>
      </c>
      <c r="D140" s="15">
        <v>4115.3999999999996</v>
      </c>
    </row>
    <row r="141" spans="1:4" s="5" customFormat="1">
      <c r="A141" s="30" t="s">
        <v>35</v>
      </c>
      <c r="B141" s="11">
        <f>SUM(B142:B147)</f>
        <v>1007.9999999999997</v>
      </c>
      <c r="C141" s="11">
        <f t="shared" ref="C141:D141" si="30">SUM(C142:C147)</f>
        <v>213.8000000000003</v>
      </c>
      <c r="D141" s="16">
        <f t="shared" si="30"/>
        <v>210.3</v>
      </c>
    </row>
    <row r="142" spans="1:4" s="5" customFormat="1">
      <c r="A142" s="31" t="s">
        <v>14</v>
      </c>
      <c r="B142" s="10">
        <v>-3.1</v>
      </c>
      <c r="C142" s="10">
        <v>-20.299999999999997</v>
      </c>
      <c r="D142" s="15">
        <v>-5.6</v>
      </c>
    </row>
    <row r="143" spans="1:4" s="5" customFormat="1">
      <c r="A143" s="31" t="s">
        <v>15</v>
      </c>
      <c r="B143" s="10">
        <v>423.9</v>
      </c>
      <c r="C143" s="10">
        <v>107.40000000000009</v>
      </c>
      <c r="D143" s="15">
        <v>-105.69999999999999</v>
      </c>
    </row>
    <row r="144" spans="1:4" s="5" customFormat="1">
      <c r="A144" s="31" t="s">
        <v>16</v>
      </c>
      <c r="B144" s="10">
        <v>103.1</v>
      </c>
      <c r="C144" s="10">
        <v>118.69999999999996</v>
      </c>
      <c r="D144" s="15">
        <v>-143.79999999999995</v>
      </c>
    </row>
    <row r="145" spans="1:4" s="5" customFormat="1">
      <c r="A145" s="31" t="s">
        <v>10</v>
      </c>
      <c r="B145" s="10">
        <v>-165.29999999999998</v>
      </c>
      <c r="C145" s="10">
        <v>41.79999999999999</v>
      </c>
      <c r="D145" s="15">
        <v>-580.30000000000007</v>
      </c>
    </row>
    <row r="146" spans="1:4" s="5" customFormat="1">
      <c r="A146" s="31" t="s">
        <v>17</v>
      </c>
      <c r="B146" s="10">
        <v>1250</v>
      </c>
      <c r="C146" s="10">
        <v>871.2</v>
      </c>
      <c r="D146" s="15">
        <v>1000</v>
      </c>
    </row>
    <row r="147" spans="1:4" s="5" customFormat="1">
      <c r="A147" s="31" t="s">
        <v>20</v>
      </c>
      <c r="B147" s="10">
        <v>-600.60000000000025</v>
      </c>
      <c r="C147" s="10">
        <v>-904.99999999999989</v>
      </c>
      <c r="D147" s="15">
        <v>45.7</v>
      </c>
    </row>
    <row r="148" spans="1:4" s="5" customFormat="1">
      <c r="A148" s="30" t="s">
        <v>36</v>
      </c>
      <c r="B148" s="11">
        <f>SUM(B149:B154)</f>
        <v>1079.5999999999999</v>
      </c>
      <c r="C148" s="11">
        <f t="shared" ref="C148:D148" si="31">SUM(C149:C154)</f>
        <v>-381.19999999999982</v>
      </c>
      <c r="D148" s="16">
        <f t="shared" si="31"/>
        <v>693.39999999999964</v>
      </c>
    </row>
    <row r="149" spans="1:4" s="5" customFormat="1">
      <c r="A149" s="31" t="s">
        <v>14</v>
      </c>
      <c r="B149" s="10">
        <v>-157</v>
      </c>
      <c r="C149" s="10">
        <v>-573.90000000000009</v>
      </c>
      <c r="D149" s="15">
        <v>-423.1</v>
      </c>
    </row>
    <row r="150" spans="1:4" s="5" customFormat="1">
      <c r="A150" s="31" t="s">
        <v>15</v>
      </c>
      <c r="B150" s="10">
        <v>136</v>
      </c>
      <c r="C150" s="10">
        <v>1567.7000000000005</v>
      </c>
      <c r="D150" s="15">
        <v>2101.4</v>
      </c>
    </row>
    <row r="151" spans="1:4" s="5" customFormat="1">
      <c r="A151" s="31" t="s">
        <v>16</v>
      </c>
      <c r="B151" s="10">
        <v>-184</v>
      </c>
      <c r="C151" s="10">
        <v>-264.5</v>
      </c>
      <c r="D151" s="15">
        <v>-279.00000000000006</v>
      </c>
    </row>
    <row r="152" spans="1:4" s="5" customFormat="1">
      <c r="A152" s="31" t="s">
        <v>10</v>
      </c>
      <c r="B152" s="10">
        <v>240.5</v>
      </c>
      <c r="C152" s="10">
        <v>-133.30000000000001</v>
      </c>
      <c r="D152" s="15">
        <v>634.09999999999991</v>
      </c>
    </row>
    <row r="153" spans="1:4" s="5" customFormat="1">
      <c r="A153" s="31" t="s">
        <v>11</v>
      </c>
      <c r="B153" s="10">
        <v>944.3</v>
      </c>
      <c r="C153" s="10">
        <v>429.9</v>
      </c>
      <c r="D153" s="15">
        <v>238.39999999999998</v>
      </c>
    </row>
    <row r="154" spans="1:4" s="5" customFormat="1">
      <c r="A154" s="31" t="s">
        <v>20</v>
      </c>
      <c r="B154" s="10">
        <v>99.8</v>
      </c>
      <c r="C154" s="10">
        <v>-1407.1000000000004</v>
      </c>
      <c r="D154" s="15">
        <v>-1578.4000000000005</v>
      </c>
    </row>
    <row r="155" spans="1:4" s="5" customFormat="1">
      <c r="A155" s="30" t="s">
        <v>37</v>
      </c>
      <c r="B155" s="11">
        <v>-1221.7</v>
      </c>
      <c r="C155" s="11">
        <v>77.600000000000023</v>
      </c>
      <c r="D155" s="16">
        <v>-608.9</v>
      </c>
    </row>
    <row r="156" spans="1:4" s="5" customFormat="1" ht="15" customHeight="1">
      <c r="A156" s="23" t="s">
        <v>38</v>
      </c>
      <c r="B156" s="24">
        <f>SUM(-B8-B99)</f>
        <v>1659.6000000000022</v>
      </c>
      <c r="C156" s="24">
        <f t="shared" ref="C156:D156" si="32">SUM(-C8-C99)</f>
        <v>370.49999999999454</v>
      </c>
      <c r="D156" s="25">
        <f t="shared" si="32"/>
        <v>-2199.7000000000048</v>
      </c>
    </row>
    <row r="157" spans="1:4" s="5" customFormat="1" ht="6" customHeight="1">
      <c r="A157" s="34"/>
      <c r="B157" s="6"/>
      <c r="C157" s="35"/>
      <c r="D157" s="14"/>
    </row>
    <row r="158" spans="1:4" s="18" customFormat="1" ht="6" customHeight="1">
      <c r="A158" s="12"/>
      <c r="B158" s="7"/>
      <c r="C158" s="36"/>
      <c r="D158" s="17"/>
    </row>
    <row r="159" spans="1:4" s="18" customFormat="1">
      <c r="A159" s="37" t="s">
        <v>41</v>
      </c>
      <c r="B159" s="7"/>
      <c r="C159" s="36"/>
      <c r="D159" s="17"/>
    </row>
    <row r="160" spans="1:4" s="18" customFormat="1">
      <c r="A160" s="38" t="s">
        <v>42</v>
      </c>
      <c r="B160" s="7"/>
      <c r="C160" s="36"/>
      <c r="D160" s="17"/>
    </row>
    <row r="161" spans="1:4" s="18" customFormat="1">
      <c r="A161" s="38" t="s">
        <v>43</v>
      </c>
      <c r="B161" s="19"/>
      <c r="C161" s="19"/>
      <c r="D161" s="19"/>
    </row>
    <row r="162" spans="1:4" s="18" customFormat="1">
      <c r="A162" s="19"/>
    </row>
    <row r="163" spans="1:4" s="18" customFormat="1">
      <c r="A163" s="19"/>
    </row>
    <row r="164" spans="1:4" s="18" customFormat="1">
      <c r="A164" s="19"/>
    </row>
    <row r="165" spans="1:4" s="18" customFormat="1">
      <c r="A165" s="20"/>
    </row>
    <row r="166" spans="1:4" s="18" customFormat="1">
      <c r="A166" s="20"/>
    </row>
    <row r="167" spans="1:4" s="18" customFormat="1">
      <c r="A167" s="20"/>
    </row>
    <row r="168" spans="1:4" s="18" customFormat="1">
      <c r="A168" s="19"/>
    </row>
    <row r="169" spans="1:4" s="18" customFormat="1">
      <c r="A169" s="19"/>
    </row>
    <row r="170" spans="1:4" s="18" customFormat="1">
      <c r="A170" s="19"/>
    </row>
    <row r="171" spans="1:4" s="18" customFormat="1">
      <c r="A171" s="19"/>
    </row>
    <row r="172" spans="1:4" s="18" customFormat="1">
      <c r="A172" s="19"/>
    </row>
    <row r="173" spans="1:4" s="18" customFormat="1">
      <c r="A173" s="19"/>
    </row>
    <row r="174" spans="1:4" s="18" customFormat="1">
      <c r="A174" s="19"/>
    </row>
    <row r="175" spans="1:4" s="18" customFormat="1">
      <c r="A175" s="19"/>
    </row>
    <row r="176" spans="1:4" s="18" customFormat="1">
      <c r="A176" s="19"/>
    </row>
    <row r="177" spans="1:1" s="18" customFormat="1">
      <c r="A177" s="19"/>
    </row>
    <row r="178" spans="1:1" s="18" customFormat="1">
      <c r="A178" s="19"/>
    </row>
    <row r="179" spans="1:1" s="18" customFormat="1">
      <c r="A179" s="19"/>
    </row>
    <row r="180" spans="1:1" s="18" customFormat="1">
      <c r="A180" s="19"/>
    </row>
    <row r="181" spans="1:1" s="18" customFormat="1">
      <c r="A181" s="19"/>
    </row>
    <row r="182" spans="1:1" s="18" customFormat="1">
      <c r="A182" s="19"/>
    </row>
    <row r="183" spans="1:1" s="18" customFormat="1">
      <c r="A183" s="19"/>
    </row>
    <row r="184" spans="1:1" s="18" customFormat="1">
      <c r="A184" s="19"/>
    </row>
  </sheetData>
  <mergeCells count="5">
    <mergeCell ref="A1:D1"/>
    <mergeCell ref="A2:D2"/>
    <mergeCell ref="B4:D4"/>
    <mergeCell ref="B5:D5"/>
    <mergeCell ref="A4:A6"/>
  </mergeCells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9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341-05</vt:lpstr>
      <vt:lpstr>'341-05'!Área_de_impresión</vt:lpstr>
      <vt:lpstr>'341-05'!Títulos_a_imprimir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esaez</cp:lastModifiedBy>
  <cp:lastPrinted>2017-12-18T14:41:13Z</cp:lastPrinted>
  <dcterms:created xsi:type="dcterms:W3CDTF">1999-03-04T17:28:54Z</dcterms:created>
  <dcterms:modified xsi:type="dcterms:W3CDTF">2017-12-18T14:41:21Z</dcterms:modified>
</cp:coreProperties>
</file>